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SEGRETERIA GENERALE\AMM.TRASPARENTE\"/>
    </mc:Choice>
  </mc:AlternateContent>
  <bookViews>
    <workbookView xWindow="0" yWindow="0" windowWidth="21570" windowHeight="81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I7" i="1"/>
  <c r="H7" i="1"/>
  <c r="J5" i="1" l="1"/>
  <c r="I5" i="1"/>
  <c r="H5" i="1"/>
  <c r="J3" i="1"/>
  <c r="I3" i="1"/>
  <c r="H3" i="1"/>
  <c r="G7" i="1"/>
  <c r="G6" i="1"/>
  <c r="G3" i="1"/>
  <c r="F7" i="1"/>
  <c r="F6" i="1"/>
  <c r="F5" i="1"/>
  <c r="F3" i="1"/>
  <c r="E7" i="1"/>
  <c r="E6" i="1"/>
  <c r="E5" i="1"/>
  <c r="E3" i="1"/>
</calcChain>
</file>

<file path=xl/sharedStrings.xml><?xml version="1.0" encoding="utf-8"?>
<sst xmlns="http://schemas.openxmlformats.org/spreadsheetml/2006/main" count="44" uniqueCount="20">
  <si>
    <t>SERVIZIO</t>
  </si>
  <si>
    <t xml:space="preserve">Sistema integrato asili nido </t>
  </si>
  <si>
    <t>Anno 2021</t>
  </si>
  <si>
    <t>Anno 2022</t>
  </si>
  <si>
    <t>Anno 2023</t>
  </si>
  <si>
    <t>Costo totale</t>
  </si>
  <si>
    <t>Costo del personale</t>
  </si>
  <si>
    <t>Costo unitario</t>
  </si>
  <si>
    <t>note</t>
  </si>
  <si>
    <t>Servizi integrativi all'infanzia</t>
  </si>
  <si>
    <t>Trasporto Scolastico</t>
  </si>
  <si>
    <t>in appalto</t>
  </si>
  <si>
    <t>Biblioteca comunale</t>
  </si>
  <si>
    <t xml:space="preserve">Refezione scolastica </t>
  </si>
  <si>
    <t>costo medio annuo a utente</t>
  </si>
  <si>
    <t>tpl</t>
  </si>
  <si>
    <t>il servizio è stato esternalizzato</t>
  </si>
  <si>
    <t>Piscina comunale</t>
  </si>
  <si>
    <t>in concessione</t>
  </si>
  <si>
    <t>costo totale servizio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</si>
</sst>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workbookViewId="0">
      <selection activeCell="I18" sqref="I18"/>
    </sheetView>
  </sheetViews>
  <sheetFormatPr defaultRowHeight="15" x14ac:dyDescent="0.25"/>
  <cols>
    <col min="1" max="1" width="29.28515625" customWidth="1"/>
    <col min="2" max="10" width="15.7109375" customWidth="1"/>
    <col min="11" max="11" width="27.85546875" customWidth="1"/>
  </cols>
  <sheetData>
    <row r="1" spans="1:11" ht="29.25" customHeight="1" x14ac:dyDescent="0.25">
      <c r="A1" s="11" t="s">
        <v>0</v>
      </c>
      <c r="B1" s="10" t="s">
        <v>6</v>
      </c>
      <c r="C1" s="10"/>
      <c r="D1" s="10"/>
      <c r="E1" s="12" t="s">
        <v>5</v>
      </c>
      <c r="F1" s="12"/>
      <c r="G1" s="12"/>
      <c r="H1" s="13" t="s">
        <v>7</v>
      </c>
      <c r="I1" s="13"/>
      <c r="J1" s="13"/>
      <c r="K1" s="2" t="s">
        <v>8</v>
      </c>
    </row>
    <row r="2" spans="1:11" x14ac:dyDescent="0.25">
      <c r="A2" s="11"/>
      <c r="B2" s="3" t="s">
        <v>2</v>
      </c>
      <c r="C2" s="3" t="s">
        <v>3</v>
      </c>
      <c r="D2" s="3" t="s">
        <v>4</v>
      </c>
      <c r="E2" s="4" t="s">
        <v>2</v>
      </c>
      <c r="F2" s="4" t="s">
        <v>3</v>
      </c>
      <c r="G2" s="4" t="s">
        <v>4</v>
      </c>
      <c r="H2" s="4" t="s">
        <v>2</v>
      </c>
      <c r="I2" s="4" t="s">
        <v>3</v>
      </c>
      <c r="J2" s="4" t="s">
        <v>4</v>
      </c>
      <c r="K2" s="1"/>
    </row>
    <row r="3" spans="1:11" ht="39.950000000000003" customHeight="1" x14ac:dyDescent="0.25">
      <c r="A3" s="5" t="s">
        <v>1</v>
      </c>
      <c r="B3" s="6" t="s">
        <v>11</v>
      </c>
      <c r="C3" s="6" t="s">
        <v>11</v>
      </c>
      <c r="D3" s="6" t="s">
        <v>11</v>
      </c>
      <c r="E3" s="6">
        <f>718748.35+4728.4+578760.01+10428.94+1100</f>
        <v>1313765.7</v>
      </c>
      <c r="F3" s="6">
        <f>715541.82+73000+1000+2407.06+3000</f>
        <v>794948.88</v>
      </c>
      <c r="G3" s="6">
        <f>767150+39000+4121.29+22000+10000+3147.6+3000</f>
        <v>848418.89</v>
      </c>
      <c r="H3" s="6">
        <f>E3/139</f>
        <v>9451.5517985611514</v>
      </c>
      <c r="I3" s="6">
        <f>F3/127</f>
        <v>6259.44</v>
      </c>
      <c r="J3" s="6">
        <f>G3/143</f>
        <v>5932.999230769231</v>
      </c>
      <c r="K3" s="5" t="s">
        <v>14</v>
      </c>
    </row>
    <row r="4" spans="1:11" ht="39.950000000000003" customHeight="1" x14ac:dyDescent="0.25">
      <c r="A4" s="5" t="s">
        <v>9</v>
      </c>
      <c r="B4" s="6" t="s">
        <v>11</v>
      </c>
      <c r="C4" s="6" t="s">
        <v>11</v>
      </c>
      <c r="D4" s="6" t="s">
        <v>11</v>
      </c>
      <c r="E4" s="6">
        <v>77596.600000000006</v>
      </c>
      <c r="F4" s="6">
        <v>70969.149999999994</v>
      </c>
      <c r="G4" s="6">
        <v>59994.15</v>
      </c>
      <c r="H4" s="6"/>
      <c r="I4" s="6"/>
      <c r="J4" s="6"/>
      <c r="K4" s="7" t="s">
        <v>16</v>
      </c>
    </row>
    <row r="5" spans="1:11" ht="39.950000000000003" customHeight="1" x14ac:dyDescent="0.25">
      <c r="A5" s="5" t="s">
        <v>13</v>
      </c>
      <c r="B5" s="6" t="s">
        <v>11</v>
      </c>
      <c r="C5" s="6" t="s">
        <v>11</v>
      </c>
      <c r="D5" s="6" t="s">
        <v>11</v>
      </c>
      <c r="E5" s="6">
        <f>93463.46+5136.41</f>
        <v>98599.87000000001</v>
      </c>
      <c r="F5" s="6">
        <f>178184.8+46276.25+1481.2+4333.6</f>
        <v>230275.85</v>
      </c>
      <c r="G5" s="6">
        <v>309688.48</v>
      </c>
      <c r="H5" s="6">
        <f>E5/910</f>
        <v>108.3515054945055</v>
      </c>
      <c r="I5" s="6">
        <f>F5/914</f>
        <v>251.94294310722103</v>
      </c>
      <c r="J5" s="6">
        <f>G5/916</f>
        <v>338.08786026200869</v>
      </c>
      <c r="K5" s="5" t="s">
        <v>14</v>
      </c>
    </row>
    <row r="6" spans="1:11" ht="39.950000000000003" customHeight="1" x14ac:dyDescent="0.25">
      <c r="A6" s="5" t="s">
        <v>10</v>
      </c>
      <c r="B6" s="6" t="s">
        <v>15</v>
      </c>
      <c r="C6" s="6" t="s">
        <v>15</v>
      </c>
      <c r="D6" s="6" t="s">
        <v>15</v>
      </c>
      <c r="E6" s="6">
        <f>440000+107418+36410.54</f>
        <v>583828.54</v>
      </c>
      <c r="F6" s="6">
        <f>450000+97381+37000</f>
        <v>584381</v>
      </c>
      <c r="G6" s="6">
        <f>472141.2+96491+23000</f>
        <v>591632.19999999995</v>
      </c>
      <c r="H6" s="6" t="s">
        <v>15</v>
      </c>
      <c r="I6" s="6" t="s">
        <v>15</v>
      </c>
      <c r="J6" s="6" t="s">
        <v>15</v>
      </c>
      <c r="K6" s="5" t="s">
        <v>14</v>
      </c>
    </row>
    <row r="7" spans="1:11" ht="39.950000000000003" customHeight="1" x14ac:dyDescent="0.25">
      <c r="A7" s="5" t="s">
        <v>12</v>
      </c>
      <c r="B7" s="6">
        <v>93309.145999999993</v>
      </c>
      <c r="C7" s="6">
        <v>64115.025999999998</v>
      </c>
      <c r="D7" s="6">
        <v>89537.49</v>
      </c>
      <c r="E7" s="6">
        <f>10704.87+200+4155</f>
        <v>15059.87</v>
      </c>
      <c r="F7" s="6">
        <f>8732.17+3000+1000+2655+2835</f>
        <v>18222.169999999998</v>
      </c>
      <c r="G7" s="6">
        <f>8464.15+3964+7200+1000</f>
        <v>20628.150000000001</v>
      </c>
      <c r="H7" s="6">
        <f>B7/3490</f>
        <v>26.736144985673352</v>
      </c>
      <c r="I7" s="6">
        <f>C7/3490</f>
        <v>18.371067621776504</v>
      </c>
      <c r="J7" s="6">
        <f>D7/3570</f>
        <v>25.080529411764708</v>
      </c>
      <c r="K7" s="5" t="s">
        <v>14</v>
      </c>
    </row>
    <row r="8" spans="1:11" ht="39.950000000000003" customHeight="1" x14ac:dyDescent="0.25">
      <c r="A8" s="5" t="s">
        <v>17</v>
      </c>
      <c r="B8" s="9" t="s">
        <v>18</v>
      </c>
      <c r="C8" s="9" t="s">
        <v>18</v>
      </c>
      <c r="D8" s="9" t="s">
        <v>18</v>
      </c>
      <c r="E8" s="6">
        <v>31720</v>
      </c>
      <c r="F8" s="6">
        <v>78080</v>
      </c>
      <c r="G8" s="6">
        <v>58560</v>
      </c>
      <c r="H8" s="8"/>
      <c r="I8" s="8"/>
      <c r="J8" s="8"/>
      <c r="K8" s="5" t="s">
        <v>19</v>
      </c>
    </row>
    <row r="9" spans="1:11" ht="20.100000000000001" customHeight="1" x14ac:dyDescent="0.25"/>
    <row r="10" spans="1:11" ht="20.100000000000001" customHeight="1" x14ac:dyDescent="0.25"/>
    <row r="11" spans="1:11" ht="20.100000000000001" customHeight="1" x14ac:dyDescent="0.25"/>
    <row r="12" spans="1:11" ht="20.100000000000001" customHeight="1" x14ac:dyDescent="0.25"/>
  </sheetData>
  <mergeCells count="4">
    <mergeCell ref="B1:D1"/>
    <mergeCell ref="A1:A2"/>
    <mergeCell ref="E1:G1"/>
    <mergeCell ref="H1:J1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Quintussi</dc:creator>
  <cp:lastModifiedBy>Francesca Quintussi</cp:lastModifiedBy>
  <cp:lastPrinted>2024-06-05T11:45:34Z</cp:lastPrinted>
  <dcterms:created xsi:type="dcterms:W3CDTF">2024-05-31T10:48:16Z</dcterms:created>
  <dcterms:modified xsi:type="dcterms:W3CDTF">2024-06-06T07:48:27Z</dcterms:modified>
</cp:coreProperties>
</file>